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_s\Documents\ŠEPETA\Šepeta - 2018 m\2018-12-31 Biudžeto vykdymo ataskaitos\"/>
    </mc:Choice>
  </mc:AlternateContent>
  <xr:revisionPtr revIDLastSave="0" documentId="8_{7A792E92-BDCF-4F3D-B336-E9893FB54EEE}" xr6:coauthVersionLast="40" xr6:coauthVersionMax="40" xr10:uidLastSave="{00000000-0000-0000-0000-000000000000}"/>
  <bookViews>
    <workbookView xWindow="0" yWindow="0" windowWidth="15315" windowHeight="1161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K31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J65" i="1"/>
  <c r="J64" i="1" s="1"/>
  <c r="K65" i="1"/>
  <c r="K64" i="1" s="1"/>
  <c r="L65" i="1"/>
  <c r="L64" i="1" s="1"/>
  <c r="I70" i="1"/>
  <c r="I69" i="1" s="1"/>
  <c r="J70" i="1"/>
  <c r="J69" i="1" s="1"/>
  <c r="K70" i="1"/>
  <c r="K69" i="1" s="1"/>
  <c r="L70" i="1"/>
  <c r="L69" i="1" s="1"/>
  <c r="I75" i="1"/>
  <c r="I74" i="1" s="1"/>
  <c r="J75" i="1"/>
  <c r="J74" i="1" s="1"/>
  <c r="K75" i="1"/>
  <c r="K74" i="1" s="1"/>
  <c r="L75" i="1"/>
  <c r="L74" i="1" s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K132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J154" i="1"/>
  <c r="J153" i="1" s="1"/>
  <c r="K154" i="1"/>
  <c r="K153" i="1" s="1"/>
  <c r="K152" i="1" s="1"/>
  <c r="K151" i="1" s="1"/>
  <c r="L154" i="1"/>
  <c r="L153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K164" i="1"/>
  <c r="K163" i="1" s="1"/>
  <c r="K162" i="1" s="1"/>
  <c r="L164" i="1"/>
  <c r="L163" i="1" s="1"/>
  <c r="L162" i="1" s="1"/>
  <c r="I168" i="1"/>
  <c r="I167" i="1" s="1"/>
  <c r="I166" i="1" s="1"/>
  <c r="J168" i="1"/>
  <c r="J167" i="1" s="1"/>
  <c r="K168" i="1"/>
  <c r="K167" i="1" s="1"/>
  <c r="L168" i="1"/>
  <c r="L167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L179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L263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J281" i="1"/>
  <c r="I282" i="1"/>
  <c r="I281" i="1" s="1"/>
  <c r="J282" i="1"/>
  <c r="K282" i="1"/>
  <c r="K281" i="1" s="1"/>
  <c r="L282" i="1"/>
  <c r="L281" i="1" s="1"/>
  <c r="J285" i="1"/>
  <c r="I286" i="1"/>
  <c r="I285" i="1" s="1"/>
  <c r="J286" i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J296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J314" i="1"/>
  <c r="I315" i="1"/>
  <c r="I314" i="1" s="1"/>
  <c r="J315" i="1"/>
  <c r="K315" i="1"/>
  <c r="K314" i="1" s="1"/>
  <c r="L315" i="1"/>
  <c r="L314" i="1" s="1"/>
  <c r="J318" i="1"/>
  <c r="I319" i="1"/>
  <c r="I318" i="1" s="1"/>
  <c r="J319" i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J329" i="1"/>
  <c r="I330" i="1"/>
  <c r="I329" i="1" s="1"/>
  <c r="J330" i="1"/>
  <c r="K330" i="1"/>
  <c r="K329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J346" i="1"/>
  <c r="I347" i="1"/>
  <c r="I346" i="1" s="1"/>
  <c r="J347" i="1"/>
  <c r="K347" i="1"/>
  <c r="K346" i="1" s="1"/>
  <c r="L347" i="1"/>
  <c r="L346" i="1" s="1"/>
  <c r="J350" i="1"/>
  <c r="I351" i="1"/>
  <c r="I350" i="1" s="1"/>
  <c r="J351" i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178" i="1" l="1"/>
  <c r="J328" i="1"/>
  <c r="J295" i="1" s="1"/>
  <c r="L161" i="1"/>
  <c r="L231" i="1"/>
  <c r="L230" i="1" s="1"/>
  <c r="K328" i="1"/>
  <c r="L132" i="1"/>
  <c r="L110" i="1"/>
  <c r="L90" i="1"/>
  <c r="L63" i="1"/>
  <c r="L62" i="1" s="1"/>
  <c r="L31" i="1"/>
  <c r="L30" i="1" s="1"/>
  <c r="I296" i="1"/>
  <c r="K296" i="1"/>
  <c r="K295" i="1" s="1"/>
  <c r="L152" i="1"/>
  <c r="L151" i="1" s="1"/>
  <c r="I328" i="1"/>
  <c r="L328" i="1"/>
  <c r="L296" i="1"/>
  <c r="L295" i="1" s="1"/>
  <c r="L166" i="1"/>
  <c r="J110" i="1"/>
  <c r="J90" i="1"/>
  <c r="K263" i="1"/>
  <c r="K179" i="1"/>
  <c r="J152" i="1"/>
  <c r="J151" i="1" s="1"/>
  <c r="I90" i="1"/>
  <c r="J263" i="1"/>
  <c r="J231" i="1"/>
  <c r="J230" i="1" s="1"/>
  <c r="J208" i="1"/>
  <c r="J179" i="1"/>
  <c r="J178" i="1" s="1"/>
  <c r="K166" i="1"/>
  <c r="K161" i="1" s="1"/>
  <c r="I161" i="1"/>
  <c r="I152" i="1"/>
  <c r="I151" i="1" s="1"/>
  <c r="I132" i="1"/>
  <c r="J63" i="1"/>
  <c r="J62" i="1" s="1"/>
  <c r="J31" i="1"/>
  <c r="K231" i="1"/>
  <c r="K208" i="1"/>
  <c r="J132" i="1"/>
  <c r="I110" i="1"/>
  <c r="K63" i="1"/>
  <c r="K62" i="1" s="1"/>
  <c r="I263" i="1"/>
  <c r="I231" i="1"/>
  <c r="I230" i="1" s="1"/>
  <c r="I208" i="1"/>
  <c r="I179" i="1"/>
  <c r="I178" i="1" s="1"/>
  <c r="J166" i="1"/>
  <c r="J161" i="1" s="1"/>
  <c r="K110" i="1"/>
  <c r="K90" i="1"/>
  <c r="I63" i="1"/>
  <c r="I62" i="1" s="1"/>
  <c r="I31" i="1"/>
  <c r="K30" i="1" l="1"/>
  <c r="I30" i="1"/>
  <c r="K178" i="1"/>
  <c r="I177" i="1"/>
  <c r="L177" i="1"/>
  <c r="L360" i="1" s="1"/>
  <c r="J30" i="1"/>
  <c r="J177" i="1"/>
  <c r="K230" i="1"/>
  <c r="I295" i="1"/>
  <c r="K177" i="1" l="1"/>
  <c r="I360" i="1"/>
  <c r="J360" i="1"/>
  <c r="K360" i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<sst xmlns="http://schemas.openxmlformats.org/spreadsheetml/2006/main" count="388" uniqueCount="243">
  <si>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</si>
  <si>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</si>
  <si>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</si>
  <si>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</si>
  <si>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</si>
  <si>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</si>
  <si>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r. Šepetos Almos Adamkienės pagrindinė mokykla, 190052243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</si>
  <si>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</si>
  <si>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</si>
  <si>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</si>
  <si>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</si>
  <si>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4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</si>
  <si>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</si>
  <si>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</si>
  <si>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</si>
  <si>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</t>
  </si>
  <si>
    <t>(programos pavadinimas)</t>
  </si>
  <si>
    <t>Kodas</t>
  </si>
  <si>
    <t xml:space="preserve">                    Ministerijos / Savivaldybės</t>
  </si>
  <si>
    <t>Departamento</t>
  </si>
  <si>
    <t>Pagrindinis ugdymas</t>
  </si>
  <si>
    <t>Įstaigos</t>
  </si>
  <si>
    <t>190052243</t>
  </si>
  <si>
    <t>1.1.1.3. Pagrindinio ugdymo organizavimas</t>
  </si>
  <si>
    <t>Programos</t>
  </si>
  <si>
    <t>1</t>
  </si>
  <si>
    <t>Finansavimo šaltinio</t>
  </si>
  <si>
    <t>B</t>
  </si>
  <si>
    <t>Valstybės funkcijos</t>
  </si>
  <si>
    <t>09</t>
  </si>
  <si>
    <t>02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</si>
  <si>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</si>
  <si>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</si>
  <si>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</si>
  <si>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</si>
  <si>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</si>
  <si>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</si>
  <si>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</si>
  <si>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</si>
  <si>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</si>
  <si>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</si>
  <si>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</si>
  <si>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</si>
  <si>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</si>
  <si>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</si>
  <si>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</si>
  <si>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</si>
  <si>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</si>
  <si>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</si>
  <si>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</si>
  <si>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</si>
  <si>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</si>
  <si>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</si>
  <si>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</si>
  <si>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</si>
  <si>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</si>
  <si>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</si>
  <si>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</si>
  <si>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</si>
  <si>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</si>
  <si>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</si>
  <si>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</si>
  <si>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</si>
  <si>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</si>
  <si>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</si>
  <si>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</si>
  <si>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</si>
  <si>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</si>
  <si>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</si>
  <si>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</si>
  <si>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</si>
  <si>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</si>
  <si>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</si>
  <si>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</si>
  <si>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</si>
  <si>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</si>
  <si>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</si>
  <si>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</si>
  <si>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</si>
  <si>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</si>
  <si>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</si>
  <si>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</si>
  <si>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</si>
  <si>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</si>
  <si>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</si>
  <si>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</si>
  <si>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</si>
  <si>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</si>
  <si>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</si>
  <si>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</si>
  <si>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</si>
  <si>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</si>
  <si>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</si>
  <si>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</si>
  <si>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</si>
  <si>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</si>
  <si>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</si>
  <si>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</si>
  <si>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</si>
  <si>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</si>
  <si>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</si>
  <si>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</si>
  <si>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</si>
  <si>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</si>
  <si>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</si>
  <si>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</si>
  <si>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</si>
  <si>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</si>
  <si>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</si>
  <si>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</si>
  <si>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</si>
  <si>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</si>
  <si>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</si>
  <si>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</si>
  <si>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</si>
  <si>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</si>
  <si>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</si>
  <si>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</si>
  <si>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</si>
  <si>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</si>
  <si>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</si>
  <si>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</si>
  <si>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</si>
  <si>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</si>
  <si>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</si>
  <si>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</si>
  <si>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</si>
  <si>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</si>
  <si>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</si>
  <si>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</si>
  <si>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</si>
  <si>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</si>
  <si>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</si>
  <si>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</si>
  <si>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</si>
  <si>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</si>
  <si>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</si>
  <si>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</si>
  <si>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</si>
  <si>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</si>
  <si>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</si>
  <si>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</si>
  <si>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</si>
  <si>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</si>
  <si>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</si>
  <si>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</si>
  <si>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</si>
  <si>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</si>
  <si>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</si>
  <si>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</si>
  <si>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</si>
  <si>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</si>
  <si>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</si>
  <si>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</si>
  <si>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</si>
  <si>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</si>
  <si>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</si>
  <si>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</si>
  <si>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</si>
  <si>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</si>
  <si>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</si>
  <si>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</si>
  <si>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</si>
  <si>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</si>
  <si>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</si>
  <si>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</si>
  <si>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</si>
  <si>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</si>
  <si>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</si>
  <si>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</si>
  <si>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</si>
  <si>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</si>
  <si>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</si>
  <si>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</si>
  <si>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</si>
  <si>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</si>
  <si>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</si>
  <si>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</si>
  <si>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</si>
  <si>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</si>
  <si>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</si>
  <si>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</si>
  <si>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</si>
  <si>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</si>
  <si>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</si>
  <si>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</si>
  <si>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</si>
  <si>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</si>
  <si>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</si>
  <si>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</si>
  <si>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</si>
  <si>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</si>
  <si>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</si>
  <si>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</si>
  <si>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</si>
  <si>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</si>
  <si>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</si>
  <si>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</si>
  <si>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</si>
  <si>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</si>
  <si>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</si>
  <si>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</si>
  <si>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</si>
  <si>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</si>
  <si>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</si>
  <si>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</si>
  <si>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</si>
  <si>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</si>
  <si>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</si>
  <si>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</si>
  <si>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</si>
  <si>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</si>
  <si>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</si>
  <si>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</si>
  <si>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</si>
  <si>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</si>
  <si>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</si>
  <si>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</si>
  <si>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</si>
  <si>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</si>
  <si>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</si>
  <si>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</si>
  <si>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</si>
  <si>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</si>
  <si>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</si>
  <si>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</si>
  <si>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</si>
  <si>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</si>
  <si>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</si>
  <si>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</si>
  <si>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</si>
  <si>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</si>
  <si>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</si>
  <si>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</si>
  <si>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</si>
  <si>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Vanda Vanagienė</t>
  </si>
  <si>
    <t xml:space="preserve">      (įstaigos vadovo ar jo įgalioto asmens pareigų  pavadinimas)</t>
  </si>
  <si>
    <t>(parašas)</t>
  </si>
  <si>
    <t>(vardas ir pavardė)</t>
  </si>
  <si>
    <t>Savivaldybės įstaigų buh. apskaitos tarnybos vedėja</t>
  </si>
  <si>
    <t>Jolanta Balaišienė</t>
  </si>
  <si>
    <t xml:space="preserve">  (vyriausiasis buhalteris (buhalteris)</t>
  </si>
  <si>
    <t>2019.01.17 Nr.73-91-1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</si>
</sst>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G16" sqref="G16:K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58" t="s">
        <v>6</v>
      </c>
      <c r="H6" s="159"/>
      <c r="I6" s="159"/>
      <c r="J6" s="159"/>
      <c r="K6" s="15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0" t="s">
        <v>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62" t="s">
        <v>8</v>
      </c>
      <c r="H8" s="162"/>
      <c r="I8" s="162"/>
      <c r="J8" s="162"/>
      <c r="K8" s="16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54" t="s">
        <v>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63" t="s">
        <v>11</v>
      </c>
      <c r="H10" s="163"/>
      <c r="I10" s="163"/>
      <c r="J10" s="163"/>
      <c r="K10" s="16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53" t="s">
        <v>12</v>
      </c>
      <c r="H11" s="153"/>
      <c r="I11" s="153"/>
      <c r="J11" s="153"/>
      <c r="K11" s="15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54" t="s">
        <v>13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55" t="s">
        <v>242</v>
      </c>
      <c r="H15" s="155"/>
      <c r="I15" s="155"/>
      <c r="J15" s="155"/>
      <c r="K15" s="155"/>
    </row>
    <row r="16" spans="1:36" ht="11.25" customHeight="1">
      <c r="G16" s="156" t="s">
        <v>14</v>
      </c>
      <c r="H16" s="156"/>
      <c r="I16" s="156"/>
      <c r="J16" s="156"/>
      <c r="K16" s="156"/>
    </row>
    <row r="17" spans="1:18">
      <c r="B17"/>
      <c r="C17"/>
      <c r="D17"/>
      <c r="E17" s="157" t="s">
        <v>15</v>
      </c>
      <c r="F17" s="157"/>
      <c r="G17" s="157"/>
      <c r="H17" s="157"/>
      <c r="I17" s="157"/>
      <c r="J17" s="157"/>
      <c r="K17" s="157"/>
      <c r="L17"/>
    </row>
    <row r="18" spans="1:18" ht="12" customHeight="1">
      <c r="A18" s="149" t="s">
        <v>16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0"/>
    </row>
    <row r="19" spans="1:18" ht="12" customHeight="1">
      <c r="F19" s="1"/>
      <c r="J19" s="21"/>
      <c r="K19" s="47"/>
      <c r="L19" s="49" t="s">
        <v>17</v>
      </c>
      <c r="M19" s="20"/>
    </row>
    <row r="20" spans="1:18" ht="11.25" customHeight="1">
      <c r="F20" s="1"/>
      <c r="J20" s="22" t="s">
        <v>18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19</v>
      </c>
      <c r="L21" s="147"/>
      <c r="M21" s="20"/>
    </row>
    <row r="22" spans="1:18" ht="12.75" customHeight="1">
      <c r="C22" s="150" t="s">
        <v>20</v>
      </c>
      <c r="D22" s="151"/>
      <c r="E22" s="151"/>
      <c r="F22" s="151"/>
      <c r="G22" s="151"/>
      <c r="H22" s="151"/>
      <c r="I22" s="151"/>
      <c r="K22" s="23" t="s">
        <v>21</v>
      </c>
      <c r="L22" s="25" t="s">
        <v>22</v>
      </c>
      <c r="M22" s="20"/>
    </row>
    <row r="23" spans="1:18" ht="12" customHeight="1">
      <c r="F23" s="1"/>
      <c r="G23" s="50" t="s">
        <v>23</v>
      </c>
      <c r="H23" s="52"/>
      <c r="J23" s="53" t="s">
        <v>24</v>
      </c>
      <c r="K23" s="26" t="s">
        <v>25</v>
      </c>
      <c r="L23" s="24"/>
      <c r="M23" s="20"/>
    </row>
    <row r="24" spans="1:18" ht="12.75" customHeight="1">
      <c r="F24" s="1"/>
      <c r="G24" s="54" t="s">
        <v>26</v>
      </c>
      <c r="H24" s="55" t="s">
        <v>27</v>
      </c>
      <c r="I24" s="56"/>
      <c r="J24" s="57"/>
      <c r="K24" s="147"/>
      <c r="L24" s="24"/>
      <c r="M24" s="20"/>
    </row>
    <row r="25" spans="1:18" ht="13.5" customHeight="1">
      <c r="F25" s="1"/>
      <c r="G25" s="152" t="s">
        <v>28</v>
      </c>
      <c r="H25" s="152"/>
      <c r="I25" s="58" t="s">
        <v>29</v>
      </c>
      <c r="J25" s="27" t="s">
        <v>30</v>
      </c>
      <c r="K25" s="24" t="s">
        <v>31</v>
      </c>
      <c r="L25" s="24" t="s">
        <v>31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32</v>
      </c>
      <c r="I26" s="61"/>
      <c r="J26" s="61"/>
      <c r="K26" s="62"/>
      <c r="L26" s="28" t="s">
        <v>33</v>
      </c>
      <c r="M26" s="29"/>
    </row>
    <row r="27" spans="1:18" ht="24" customHeight="1">
      <c r="A27" s="172" t="s">
        <v>34</v>
      </c>
      <c r="B27" s="173"/>
      <c r="C27" s="173"/>
      <c r="D27" s="173"/>
      <c r="E27" s="173"/>
      <c r="F27" s="173"/>
      <c r="G27" s="176" t="s">
        <v>35</v>
      </c>
      <c r="H27" s="178" t="s">
        <v>36</v>
      </c>
      <c r="I27" s="180" t="s">
        <v>37</v>
      </c>
      <c r="J27" s="181"/>
      <c r="K27" s="182" t="s">
        <v>38</v>
      </c>
      <c r="L27" s="164" t="s">
        <v>39</v>
      </c>
      <c r="M27" s="29"/>
    </row>
    <row r="28" spans="1:18" ht="65.25" customHeight="1">
      <c r="A28" s="174"/>
      <c r="B28" s="175"/>
      <c r="C28" s="175"/>
      <c r="D28" s="175"/>
      <c r="E28" s="175"/>
      <c r="F28" s="175"/>
      <c r="G28" s="177"/>
      <c r="H28" s="179"/>
      <c r="I28" s="30" t="s">
        <v>40</v>
      </c>
      <c r="J28" s="31" t="s">
        <v>41</v>
      </c>
      <c r="K28" s="183"/>
      <c r="L28" s="165"/>
    </row>
    <row r="29" spans="1:18" ht="11.25" customHeight="1">
      <c r="A29" s="166" t="s">
        <v>25</v>
      </c>
      <c r="B29" s="167"/>
      <c r="C29" s="167"/>
      <c r="D29" s="167"/>
      <c r="E29" s="167"/>
      <c r="F29" s="168"/>
      <c r="G29" s="32">
        <v>2</v>
      </c>
      <c r="H29" s="33">
        <v>3</v>
      </c>
      <c r="I29" s="34" t="s">
        <v>42</v>
      </c>
      <c r="J29" s="35" t="s">
        <v>43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44</v>
      </c>
      <c r="H30" s="67">
        <v>1</v>
      </c>
      <c r="I30" s="12">
        <f>SUM(I31+I42+I62+I83+I90+I110+I132+I151+I161)</f>
        <v>79900</v>
      </c>
      <c r="J30" s="12">
        <f>SUM(J31+J42+J62+J83+J90+J110+J132+J151+J161)</f>
        <v>79900</v>
      </c>
      <c r="K30" s="68">
        <f>SUM(K31+K42+K62+K83+K90+K110+K132+K151+K161)</f>
        <v>76199.839999999997</v>
      </c>
      <c r="L30" s="12">
        <f>SUM(L31+L42+L62+L83+L90+L110+L132+L151+L161)</f>
        <v>76199.839999999997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45</v>
      </c>
      <c r="H31" s="67">
        <v>2</v>
      </c>
      <c r="I31" s="12">
        <f>SUM(I32+I38)</f>
        <v>47830</v>
      </c>
      <c r="J31" s="12">
        <f>SUM(J32+J38)</f>
        <v>47830</v>
      </c>
      <c r="K31" s="75">
        <f>SUM(K32+K38)</f>
        <v>46073.85</v>
      </c>
      <c r="L31" s="76">
        <f>SUM(L32+L38)</f>
        <v>46073.85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46</v>
      </c>
      <c r="H32" s="67">
        <v>3</v>
      </c>
      <c r="I32" s="12">
        <f>SUM(I33)</f>
        <v>35770</v>
      </c>
      <c r="J32" s="12">
        <f>SUM(J33)</f>
        <v>35770</v>
      </c>
      <c r="K32" s="68">
        <f>SUM(K33)</f>
        <v>34608.35</v>
      </c>
      <c r="L32" s="12">
        <f>SUM(L33)</f>
        <v>34608.35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46</v>
      </c>
      <c r="H33" s="67">
        <v>4</v>
      </c>
      <c r="I33" s="12">
        <f>SUM(I34+I36)</f>
        <v>35770</v>
      </c>
      <c r="J33" s="12">
        <f t="shared" ref="J33:L34" si="0">SUM(J34)</f>
        <v>35770</v>
      </c>
      <c r="K33" s="12">
        <f t="shared" si="0"/>
        <v>34608.35</v>
      </c>
      <c r="L33" s="12">
        <f t="shared" si="0"/>
        <v>34608.35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47</v>
      </c>
      <c r="H34" s="67">
        <v>5</v>
      </c>
      <c r="I34" s="68">
        <f>SUM(I35)</f>
        <v>35770</v>
      </c>
      <c r="J34" s="68">
        <f t="shared" si="0"/>
        <v>35770</v>
      </c>
      <c r="K34" s="68">
        <f t="shared" si="0"/>
        <v>34608.35</v>
      </c>
      <c r="L34" s="68">
        <f t="shared" si="0"/>
        <v>34608.35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47</v>
      </c>
      <c r="H35" s="67">
        <v>6</v>
      </c>
      <c r="I35" s="3">
        <v>35770</v>
      </c>
      <c r="J35" s="4">
        <v>35770</v>
      </c>
      <c r="K35" s="4">
        <v>34608.35</v>
      </c>
      <c r="L35" s="4">
        <v>34608.35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48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48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49</v>
      </c>
      <c r="H38" s="67">
        <v>9</v>
      </c>
      <c r="I38" s="68">
        <f t="shared" ref="I38:L40" si="1">I39</f>
        <v>12060</v>
      </c>
      <c r="J38" s="12">
        <f t="shared" si="1"/>
        <v>12060</v>
      </c>
      <c r="K38" s="68">
        <f t="shared" si="1"/>
        <v>11465.5</v>
      </c>
      <c r="L38" s="12">
        <f t="shared" si="1"/>
        <v>11465.5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49</v>
      </c>
      <c r="H39" s="67">
        <v>10</v>
      </c>
      <c r="I39" s="68">
        <f t="shared" si="1"/>
        <v>12060</v>
      </c>
      <c r="J39" s="12">
        <f t="shared" si="1"/>
        <v>12060</v>
      </c>
      <c r="K39" s="12">
        <f t="shared" si="1"/>
        <v>11465.5</v>
      </c>
      <c r="L39" s="12">
        <f t="shared" si="1"/>
        <v>11465.5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49</v>
      </c>
      <c r="H40" s="67">
        <v>11</v>
      </c>
      <c r="I40" s="12">
        <f t="shared" si="1"/>
        <v>12060</v>
      </c>
      <c r="J40" s="12">
        <f t="shared" si="1"/>
        <v>12060</v>
      </c>
      <c r="K40" s="12">
        <f t="shared" si="1"/>
        <v>11465.5</v>
      </c>
      <c r="L40" s="12">
        <f t="shared" si="1"/>
        <v>11465.5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49</v>
      </c>
      <c r="H41" s="67">
        <v>12</v>
      </c>
      <c r="I41" s="5">
        <v>12060</v>
      </c>
      <c r="J41" s="4">
        <v>12060</v>
      </c>
      <c r="K41" s="4">
        <v>11465.5</v>
      </c>
      <c r="L41" s="4">
        <v>11465.5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50</v>
      </c>
      <c r="H42" s="67">
        <v>13</v>
      </c>
      <c r="I42" s="84">
        <f t="shared" ref="I42:L44" si="2">I43</f>
        <v>31844</v>
      </c>
      <c r="J42" s="85">
        <f t="shared" si="2"/>
        <v>31844</v>
      </c>
      <c r="K42" s="84">
        <f t="shared" si="2"/>
        <v>29900.18</v>
      </c>
      <c r="L42" s="84">
        <f t="shared" si="2"/>
        <v>29900.18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50</v>
      </c>
      <c r="H43" s="67">
        <v>14</v>
      </c>
      <c r="I43" s="12">
        <f t="shared" si="2"/>
        <v>31844</v>
      </c>
      <c r="J43" s="68">
        <f t="shared" si="2"/>
        <v>31844</v>
      </c>
      <c r="K43" s="12">
        <f t="shared" si="2"/>
        <v>29900.18</v>
      </c>
      <c r="L43" s="68">
        <f t="shared" si="2"/>
        <v>29900.18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50</v>
      </c>
      <c r="H44" s="67">
        <v>15</v>
      </c>
      <c r="I44" s="12">
        <f t="shared" si="2"/>
        <v>31844</v>
      </c>
      <c r="J44" s="68">
        <f t="shared" si="2"/>
        <v>31844</v>
      </c>
      <c r="K44" s="76">
        <f t="shared" si="2"/>
        <v>29900.18</v>
      </c>
      <c r="L44" s="76">
        <f t="shared" si="2"/>
        <v>29900.18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50</v>
      </c>
      <c r="H45" s="67">
        <v>16</v>
      </c>
      <c r="I45" s="90">
        <f>SUM(I46:I61)</f>
        <v>31844</v>
      </c>
      <c r="J45" s="90">
        <f>SUM(J46:J61)</f>
        <v>31844</v>
      </c>
      <c r="K45" s="91">
        <f>SUM(K46:K61)</f>
        <v>29900.18</v>
      </c>
      <c r="L45" s="91">
        <f>SUM(L46:L61)</f>
        <v>29900.18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51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52</v>
      </c>
      <c r="H47" s="67">
        <v>18</v>
      </c>
      <c r="I47" s="4">
        <v>168</v>
      </c>
      <c r="J47" s="4">
        <v>168</v>
      </c>
      <c r="K47" s="4">
        <v>167.39</v>
      </c>
      <c r="L47" s="4">
        <v>167.39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53</v>
      </c>
      <c r="H48" s="67">
        <v>19</v>
      </c>
      <c r="I48" s="4">
        <v>1413</v>
      </c>
      <c r="J48" s="4">
        <v>1413</v>
      </c>
      <c r="K48" s="4">
        <v>1412.19</v>
      </c>
      <c r="L48" s="4">
        <v>1412.19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54</v>
      </c>
      <c r="H49" s="67">
        <v>20</v>
      </c>
      <c r="I49" s="4">
        <v>9425</v>
      </c>
      <c r="J49" s="4">
        <v>9425</v>
      </c>
      <c r="K49" s="4">
        <v>9424.82</v>
      </c>
      <c r="L49" s="4">
        <v>9424.82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55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56</v>
      </c>
      <c r="H51" s="67">
        <v>22</v>
      </c>
      <c r="I51" s="5">
        <v>150</v>
      </c>
      <c r="J51" s="4">
        <v>150</v>
      </c>
      <c r="K51" s="4">
        <v>148.1</v>
      </c>
      <c r="L51" s="4">
        <v>148.1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57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58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59</v>
      </c>
      <c r="H54" s="67">
        <v>25</v>
      </c>
      <c r="I54" s="5">
        <v>750</v>
      </c>
      <c r="J54" s="4">
        <v>750</v>
      </c>
      <c r="K54" s="4">
        <v>749.3</v>
      </c>
      <c r="L54" s="4">
        <v>749.3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60</v>
      </c>
      <c r="H55" s="67">
        <v>26</v>
      </c>
      <c r="I55" s="5">
        <v>39</v>
      </c>
      <c r="J55" s="4">
        <v>39</v>
      </c>
      <c r="K55" s="4">
        <v>38.049999999999997</v>
      </c>
      <c r="L55" s="4">
        <v>38.049999999999997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61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62</v>
      </c>
      <c r="H57" s="67">
        <v>28</v>
      </c>
      <c r="I57" s="5">
        <v>16800</v>
      </c>
      <c r="J57" s="4">
        <v>16800</v>
      </c>
      <c r="K57" s="4">
        <v>14869.97</v>
      </c>
      <c r="L57" s="4">
        <v>14869.97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63</v>
      </c>
      <c r="H58" s="67">
        <v>29</v>
      </c>
      <c r="I58" s="5">
        <v>561</v>
      </c>
      <c r="J58" s="4">
        <v>561</v>
      </c>
      <c r="K58" s="4">
        <v>560.46</v>
      </c>
      <c r="L58" s="4">
        <v>560.46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64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65</v>
      </c>
      <c r="H60" s="67">
        <v>31</v>
      </c>
      <c r="I60" s="5">
        <v>332</v>
      </c>
      <c r="J60" s="4">
        <v>332</v>
      </c>
      <c r="K60" s="4">
        <v>331.75</v>
      </c>
      <c r="L60" s="4">
        <v>331.75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66</v>
      </c>
      <c r="H61" s="67">
        <v>32</v>
      </c>
      <c r="I61" s="5">
        <v>2206</v>
      </c>
      <c r="J61" s="4">
        <v>2206</v>
      </c>
      <c r="K61" s="4">
        <v>2198.15</v>
      </c>
      <c r="L61" s="4">
        <v>2198.15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67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68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69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69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70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71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72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73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73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70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71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72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74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75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76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77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78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79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79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79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79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80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81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81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81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82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83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84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85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86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86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86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87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88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89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89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89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90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91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92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93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93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93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94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95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95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95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96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97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98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98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98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99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100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101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101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101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101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102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102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102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102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103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103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103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103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104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105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104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106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107</v>
      </c>
      <c r="H132" s="67">
        <v>103</v>
      </c>
      <c r="I132" s="68">
        <f>SUM(I133+I138+I146)</f>
        <v>226</v>
      </c>
      <c r="J132" s="102">
        <f>SUM(J133+J138+J146)</f>
        <v>226</v>
      </c>
      <c r="K132" s="68">
        <f>SUM(K133+K138+K146)</f>
        <v>225.81</v>
      </c>
      <c r="L132" s="12">
        <f>SUM(L133+L138+L146)</f>
        <v>225.81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108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108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108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109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110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111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112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112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113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114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115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115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115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116</v>
      </c>
      <c r="H146" s="67">
        <v>117</v>
      </c>
      <c r="I146" s="68">
        <f t="shared" ref="I146:L147" si="15">I147</f>
        <v>226</v>
      </c>
      <c r="J146" s="102">
        <f t="shared" si="15"/>
        <v>226</v>
      </c>
      <c r="K146" s="68">
        <f t="shared" si="15"/>
        <v>225.81</v>
      </c>
      <c r="L146" s="12">
        <f t="shared" si="15"/>
        <v>225.81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116</v>
      </c>
      <c r="H147" s="67">
        <v>118</v>
      </c>
      <c r="I147" s="91">
        <f t="shared" si="15"/>
        <v>226</v>
      </c>
      <c r="J147" s="115">
        <f t="shared" si="15"/>
        <v>226</v>
      </c>
      <c r="K147" s="91">
        <f t="shared" si="15"/>
        <v>225.81</v>
      </c>
      <c r="L147" s="90">
        <f t="shared" si="15"/>
        <v>225.81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116</v>
      </c>
      <c r="H148" s="67">
        <v>119</v>
      </c>
      <c r="I148" s="68">
        <f>SUM(I149:I150)</f>
        <v>226</v>
      </c>
      <c r="J148" s="102">
        <f>SUM(J149:J150)</f>
        <v>226</v>
      </c>
      <c r="K148" s="68">
        <f>SUM(K149:K150)</f>
        <v>225.81</v>
      </c>
      <c r="L148" s="12">
        <f>SUM(L149:L150)</f>
        <v>225.81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117</v>
      </c>
      <c r="H149" s="67">
        <v>120</v>
      </c>
      <c r="I149" s="8">
        <v>226</v>
      </c>
      <c r="J149" s="8">
        <v>226</v>
      </c>
      <c r="K149" s="8">
        <v>225.81</v>
      </c>
      <c r="L149" s="8">
        <v>225.81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118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119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119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120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120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121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122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123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124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124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124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125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126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127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127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127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128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129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130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131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132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133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134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135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136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137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138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139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140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141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142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143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143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144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144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145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146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147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148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148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149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150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151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152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152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153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154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155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156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156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156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157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157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157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158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159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160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161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162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163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163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163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164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164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165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166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167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168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169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164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170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170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171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171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172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172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172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173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174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175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176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177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178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179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179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180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181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182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183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184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185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186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186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187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188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189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189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190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191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192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192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193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194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195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195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195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196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196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196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197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197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198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199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200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201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179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179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202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181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182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183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184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203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204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204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205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206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207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207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208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209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210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210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211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212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213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213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213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196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196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196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197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197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198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199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214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215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201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179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179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202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181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182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183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216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203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217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217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218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219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220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220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221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222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223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223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224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225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226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226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227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196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196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196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228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228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229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230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231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178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178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179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202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181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182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183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184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203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217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217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218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219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220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220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221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222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223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223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224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232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226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226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226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196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196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196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228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228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229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230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233</v>
      </c>
      <c r="H360" s="67">
        <v>331</v>
      </c>
      <c r="I360" s="111">
        <f>SUM(I30+I177)</f>
        <v>79900</v>
      </c>
      <c r="J360" s="111">
        <f>SUM(J30+J177)</f>
        <v>79900</v>
      </c>
      <c r="K360" s="111">
        <f>SUM(K30+K177)</f>
        <v>76199.839999999997</v>
      </c>
      <c r="L360" s="111">
        <f>SUM(L30+L177)</f>
        <v>76199.839999999997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234</v>
      </c>
      <c r="H362" s="139"/>
      <c r="I362" s="144"/>
      <c r="J362" s="141"/>
      <c r="K362" s="142" t="s">
        <v>235</v>
      </c>
      <c r="L362" s="144"/>
    </row>
    <row r="363" spans="1:12" ht="18.75" customHeight="1">
      <c r="A363" s="131"/>
      <c r="B363" s="131"/>
      <c r="C363" s="131"/>
      <c r="D363" s="132" t="s">
        <v>236</v>
      </c>
      <c r="E363"/>
      <c r="F363"/>
      <c r="G363"/>
      <c r="H363"/>
      <c r="I363" s="133" t="s">
        <v>237</v>
      </c>
      <c r="K363" s="169" t="s">
        <v>238</v>
      </c>
      <c r="L363" s="16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239</v>
      </c>
      <c r="H365" s="136"/>
      <c r="I365" s="145"/>
      <c r="J365" s="136"/>
      <c r="K365" s="142" t="s">
        <v>240</v>
      </c>
      <c r="L365" s="146"/>
    </row>
    <row r="366" spans="1:12" ht="18.75" customHeight="1">
      <c r="D366" s="170" t="s">
        <v>241</v>
      </c>
      <c r="E366" s="171"/>
      <c r="F366" s="171"/>
      <c r="G366" s="171"/>
      <c r="H366" s="134"/>
      <c r="I366" s="135" t="s">
        <v>237</v>
      </c>
      <c r="K366" s="169" t="s">
        <v>238</v>
      </c>
      <c r="L366" s="169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G6:K6"/>
    <mergeCell ref="A7:L7"/>
    <mergeCell ref="G8:K8"/>
    <mergeCell ref="A9:L9"/>
    <mergeCell ref="G10:K10"/>
    <mergeCell ref="L27:L28"/>
    <mergeCell ref="A18:L18"/>
    <mergeCell ref="C22:I22"/>
    <mergeCell ref="G25:H25"/>
    <mergeCell ref="G11:K11"/>
    <mergeCell ref="B13:L13"/>
    <mergeCell ref="G15:K15"/>
    <mergeCell ref="G16:K16"/>
    <mergeCell ref="E17:K17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Joana_s</cp:lastModifiedBy>
  <dcterms:created xsi:type="dcterms:W3CDTF">2011-04-06T15:42:27Z</dcterms:created>
  <dcterms:modified xsi:type="dcterms:W3CDTF">2019-01-23T08:30:17Z</dcterms:modified>
</cp:coreProperties>
</file>